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cl\Downloads\"/>
    </mc:Choice>
  </mc:AlternateContent>
  <bookViews>
    <workbookView xWindow="0" yWindow="0" windowWidth="20490" windowHeight="844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5" i="2" l="1"/>
  <c r="H15" i="2"/>
  <c r="L15" i="2" s="1"/>
  <c r="G15" i="2"/>
  <c r="L14" i="2" l="1"/>
  <c r="L16" i="2"/>
  <c r="I16" i="2"/>
  <c r="I14" i="2"/>
  <c r="G14" i="2"/>
  <c r="H14" i="2"/>
  <c r="H16" i="2" s="1"/>
  <c r="I3" i="2" l="1"/>
  <c r="I4" i="2"/>
  <c r="I5" i="2"/>
  <c r="I6" i="2"/>
  <c r="I7" i="2"/>
  <c r="I8" i="2"/>
  <c r="I9" i="2"/>
  <c r="I10" i="2"/>
  <c r="I11" i="2"/>
  <c r="I12" i="2"/>
  <c r="I13" i="2"/>
  <c r="I2" i="2"/>
  <c r="H2" i="2"/>
  <c r="H4" i="2"/>
  <c r="L4" i="2" s="1"/>
  <c r="H5" i="2"/>
  <c r="L5" i="2" s="1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3" i="2"/>
  <c r="F16" i="2"/>
  <c r="G13" i="2"/>
  <c r="G12" i="2"/>
  <c r="G9" i="2"/>
  <c r="G7" i="2"/>
  <c r="G6" i="2"/>
  <c r="G4" i="2"/>
  <c r="G2" i="2"/>
  <c r="L2" i="2" l="1"/>
  <c r="L3" i="2"/>
  <c r="J16" i="2"/>
  <c r="G16" i="2"/>
</calcChain>
</file>

<file path=xl/sharedStrings.xml><?xml version="1.0" encoding="utf-8"?>
<sst xmlns="http://schemas.openxmlformats.org/spreadsheetml/2006/main" count="112" uniqueCount="65">
  <si>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</si>
  <si>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</si>
  <si>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</si>
  <si>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</si>
  <si>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</si>
  <si>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</si>
  <si>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</si>
  <si>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</si>
  <si>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</si>
  <si>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</si>
  <si>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</si>
  <si>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</si>
  <si>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</si>
  <si>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</si>
  <si>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</si>
  <si>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</si>
  <si>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</si>
  <si>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</si>
  <si>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</si>
  <si>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</si>
  <si>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</si>
  <si>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</si>
  <si>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</si>
  <si>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</si>
  <si>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</si>
  <si>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</si>
  <si>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</si>
  <si>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</si>
  <si>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</si>
  <si>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</si>
  <si>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</si>
  <si>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</si>
  <si>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</si>
  <si>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</si>
  <si>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</si>
  <si>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</si>
  <si>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</si>
  <si>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</si>
  <si>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General</t>
  </si>
  <si>
    <t>5.1.01.05</t>
  </si>
  <si>
    <t>Jefe de Contratacion y Compras Publicas</t>
  </si>
  <si>
    <t>LOEP</t>
  </si>
  <si>
    <t>grado 12</t>
  </si>
  <si>
    <t>Direccion Financiera</t>
  </si>
  <si>
    <t>grado 18</t>
  </si>
  <si>
    <t>Administracion</t>
  </si>
  <si>
    <t>Veterinaria</t>
  </si>
  <si>
    <t>grado 8</t>
  </si>
  <si>
    <t>Inspector</t>
  </si>
  <si>
    <t>nivel 3</t>
  </si>
  <si>
    <t>Cajera</t>
  </si>
  <si>
    <t>grado 1</t>
  </si>
  <si>
    <t>Contabilidad general</t>
  </si>
  <si>
    <t>grado 15</t>
  </si>
  <si>
    <t>TOTAL DE REMUNERACIONES UNIFICADAS</t>
  </si>
  <si>
    <t>Técnico de mantenimiento</t>
  </si>
  <si>
    <t>Asistente de Veterinaria</t>
  </si>
  <si>
    <t>Asistente Administrativo</t>
  </si>
  <si>
    <t>ADMINISTRATIVO</t>
  </si>
  <si>
    <t>Econ. Juan Andrés Kronfle Ramírez</t>
  </si>
  <si>
    <t>juan-kronfle@samborondon.gob.ec</t>
  </si>
  <si>
    <t>Coordinadora de Eventos</t>
  </si>
  <si>
    <t>EMPRESA PUBLICA MUNICIPAL DE PARQUES "PARQUES DE SAMBORONDON-EP"</t>
  </si>
  <si>
    <t>Técnico de Veterinaria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</si>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</sst>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EDEDE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43" fontId="7" fillId="4" borderId="2" xfId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43" fontId="7" fillId="4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right" vertical="center" wrapText="1"/>
    </xf>
    <xf numFmtId="43" fontId="9" fillId="4" borderId="2" xfId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43" fontId="0" fillId="0" borderId="2" xfId="1" applyFont="1" applyBorder="1"/>
    <xf numFmtId="43" fontId="1" fillId="0" borderId="0" xfId="0" applyNumberFormat="1" applyFont="1" applyAlignment="1">
      <alignment horizontal="center"/>
    </xf>
    <xf numFmtId="43" fontId="7" fillId="4" borderId="0" xfId="1" applyFont="1" applyFill="1" applyBorder="1" applyAlignment="1">
      <alignment horizontal="right" vertical="center" wrapText="1"/>
    </xf>
    <xf numFmtId="4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9" fillId="4" borderId="0" xfId="0" applyNumberFormat="1" applyFont="1" applyFill="1" applyBorder="1" applyAlignment="1">
      <alignment horizontal="right" vertical="center" wrapText="1"/>
    </xf>
    <xf numFmtId="43" fontId="9" fillId="4" borderId="2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3" fontId="11" fillId="0" borderId="2" xfId="0" applyNumberFormat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an-kronfle@samborondo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9"/>
  <sheetViews>
    <sheetView workbookViewId="0">
      <selection activeCell="A17" sqref="A17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15">
        <v>1</v>
      </c>
      <c r="B2" s="15" t="s">
        <v>38</v>
      </c>
      <c r="C2" s="15" t="s">
        <v>41</v>
      </c>
      <c r="D2" s="15" t="s">
        <v>39</v>
      </c>
      <c r="E2" s="15">
        <v>2</v>
      </c>
      <c r="F2" s="16">
        <v>2570</v>
      </c>
      <c r="G2" s="16">
        <f>(2570*12)</f>
        <v>30840</v>
      </c>
      <c r="H2" s="26">
        <f>(F2/12)</f>
        <v>214.16666666666666</v>
      </c>
      <c r="I2" s="17">
        <f>(460/12)</f>
        <v>38.333333333333336</v>
      </c>
      <c r="J2" s="17">
        <v>0</v>
      </c>
      <c r="K2" s="18">
        <v>0</v>
      </c>
      <c r="L2" s="19">
        <f>(H2+I2)</f>
        <v>252.5</v>
      </c>
      <c r="M2" s="28"/>
      <c r="N2" s="29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0" x14ac:dyDescent="0.25">
      <c r="A3" s="15">
        <v>2</v>
      </c>
      <c r="B3" s="15" t="s">
        <v>40</v>
      </c>
      <c r="C3" s="15" t="s">
        <v>41</v>
      </c>
      <c r="D3" s="15" t="s">
        <v>39</v>
      </c>
      <c r="E3" s="15" t="s">
        <v>42</v>
      </c>
      <c r="F3" s="16">
        <v>1400</v>
      </c>
      <c r="G3" s="16">
        <v>16800</v>
      </c>
      <c r="H3" s="26">
        <f>(F3/12)</f>
        <v>116.66666666666667</v>
      </c>
      <c r="I3" s="17">
        <f t="shared" ref="I3:I14" si="0">(460/12)</f>
        <v>38.333333333333336</v>
      </c>
      <c r="J3" s="17">
        <v>0</v>
      </c>
      <c r="K3" s="18">
        <v>0</v>
      </c>
      <c r="L3" s="19">
        <f t="shared" ref="L3:L13" si="1">(H3+I3)</f>
        <v>155</v>
      </c>
      <c r="M3" s="28"/>
      <c r="N3" s="30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20">
        <v>3</v>
      </c>
      <c r="B4" s="15" t="s">
        <v>43</v>
      </c>
      <c r="C4" s="15" t="s">
        <v>41</v>
      </c>
      <c r="D4" s="15" t="s">
        <v>39</v>
      </c>
      <c r="E4" s="15" t="s">
        <v>44</v>
      </c>
      <c r="F4" s="16">
        <v>2000</v>
      </c>
      <c r="G4" s="16">
        <f>(F4*12)</f>
        <v>24000</v>
      </c>
      <c r="H4" s="26">
        <f t="shared" ref="H4:H14" si="2">(F4/12)</f>
        <v>166.66666666666666</v>
      </c>
      <c r="I4" s="17">
        <f t="shared" si="0"/>
        <v>38.333333333333336</v>
      </c>
      <c r="J4" s="17">
        <v>0</v>
      </c>
      <c r="K4" s="18">
        <v>0</v>
      </c>
      <c r="L4" s="19">
        <f t="shared" si="1"/>
        <v>205</v>
      </c>
      <c r="M4" s="28"/>
      <c r="N4" s="30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15">
        <v>4</v>
      </c>
      <c r="B5" s="15" t="s">
        <v>45</v>
      </c>
      <c r="C5" s="15" t="s">
        <v>41</v>
      </c>
      <c r="D5" s="15" t="s">
        <v>39</v>
      </c>
      <c r="E5" s="15" t="s">
        <v>44</v>
      </c>
      <c r="F5" s="17">
        <v>1500</v>
      </c>
      <c r="G5" s="16">
        <v>25200</v>
      </c>
      <c r="H5" s="26">
        <f t="shared" si="2"/>
        <v>125</v>
      </c>
      <c r="I5" s="17">
        <f t="shared" si="0"/>
        <v>38.333333333333336</v>
      </c>
      <c r="J5" s="17">
        <v>0</v>
      </c>
      <c r="K5" s="18">
        <v>0</v>
      </c>
      <c r="L5" s="19">
        <f t="shared" si="1"/>
        <v>163.33333333333334</v>
      </c>
      <c r="M5" s="28"/>
      <c r="N5" s="30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15">
        <v>5</v>
      </c>
      <c r="B6" s="15" t="s">
        <v>55</v>
      </c>
      <c r="C6" s="15" t="s">
        <v>41</v>
      </c>
      <c r="D6" s="15" t="s">
        <v>39</v>
      </c>
      <c r="E6" s="15" t="s">
        <v>49</v>
      </c>
      <c r="F6" s="17">
        <v>817</v>
      </c>
      <c r="G6" s="16">
        <f>(F6*12)</f>
        <v>9804</v>
      </c>
      <c r="H6" s="26">
        <f t="shared" si="2"/>
        <v>68.083333333333329</v>
      </c>
      <c r="I6" s="17">
        <f t="shared" si="0"/>
        <v>38.333333333333336</v>
      </c>
      <c r="J6" s="17">
        <v>0</v>
      </c>
      <c r="K6" s="18">
        <v>0</v>
      </c>
      <c r="L6" s="19">
        <f t="shared" si="1"/>
        <v>106.41666666666666</v>
      </c>
      <c r="M6" s="28"/>
      <c r="N6" s="30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15">
        <v>6</v>
      </c>
      <c r="B7" s="15" t="s">
        <v>56</v>
      </c>
      <c r="C7" s="15" t="s">
        <v>41</v>
      </c>
      <c r="D7" s="15" t="s">
        <v>39</v>
      </c>
      <c r="E7" s="15" t="s">
        <v>49</v>
      </c>
      <c r="F7" s="17">
        <v>675</v>
      </c>
      <c r="G7" s="16">
        <f>(F7*12)</f>
        <v>8100</v>
      </c>
      <c r="H7" s="26">
        <f t="shared" si="2"/>
        <v>56.25</v>
      </c>
      <c r="I7" s="17">
        <f t="shared" si="0"/>
        <v>38.333333333333336</v>
      </c>
      <c r="J7" s="17">
        <v>0</v>
      </c>
      <c r="K7" s="18">
        <v>0</v>
      </c>
      <c r="L7" s="19">
        <f t="shared" si="1"/>
        <v>94.583333333333343</v>
      </c>
      <c r="M7" s="28"/>
      <c r="N7" s="30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15">
        <v>7</v>
      </c>
      <c r="B8" s="21" t="s">
        <v>46</v>
      </c>
      <c r="C8" s="15" t="s">
        <v>41</v>
      </c>
      <c r="D8" s="15" t="s">
        <v>39</v>
      </c>
      <c r="E8" s="15" t="s">
        <v>47</v>
      </c>
      <c r="F8" s="16">
        <v>1500</v>
      </c>
      <c r="G8" s="16">
        <v>18000</v>
      </c>
      <c r="H8" s="26">
        <f t="shared" si="2"/>
        <v>125</v>
      </c>
      <c r="I8" s="17">
        <f t="shared" si="0"/>
        <v>38.333333333333336</v>
      </c>
      <c r="J8" s="17">
        <v>0</v>
      </c>
      <c r="K8" s="18">
        <v>0</v>
      </c>
      <c r="L8" s="19">
        <f t="shared" si="1"/>
        <v>163.33333333333334</v>
      </c>
      <c r="M8" s="28"/>
      <c r="N8" s="30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15">
        <v>8</v>
      </c>
      <c r="B9" s="21" t="s">
        <v>57</v>
      </c>
      <c r="C9" s="15" t="s">
        <v>41</v>
      </c>
      <c r="D9" s="15" t="s">
        <v>39</v>
      </c>
      <c r="E9" s="15" t="s">
        <v>49</v>
      </c>
      <c r="F9" s="16">
        <v>675</v>
      </c>
      <c r="G9" s="16">
        <f>(F9*12)</f>
        <v>8100</v>
      </c>
      <c r="H9" s="26">
        <f t="shared" si="2"/>
        <v>56.25</v>
      </c>
      <c r="I9" s="17">
        <f t="shared" si="0"/>
        <v>38.333333333333336</v>
      </c>
      <c r="J9" s="17">
        <v>0</v>
      </c>
      <c r="K9" s="18">
        <v>0</v>
      </c>
      <c r="L9" s="19">
        <f t="shared" si="1"/>
        <v>94.583333333333343</v>
      </c>
      <c r="M9" s="28"/>
      <c r="N9" s="30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25">
      <c r="A10" s="20">
        <v>9</v>
      </c>
      <c r="B10" s="21" t="s">
        <v>48</v>
      </c>
      <c r="C10" s="15" t="s">
        <v>41</v>
      </c>
      <c r="D10" s="15" t="s">
        <v>39</v>
      </c>
      <c r="E10" s="15" t="s">
        <v>49</v>
      </c>
      <c r="F10" s="17">
        <v>682</v>
      </c>
      <c r="G10" s="16">
        <v>8184</v>
      </c>
      <c r="H10" s="26">
        <f t="shared" si="2"/>
        <v>56.833333333333336</v>
      </c>
      <c r="I10" s="17">
        <f t="shared" si="0"/>
        <v>38.333333333333336</v>
      </c>
      <c r="J10" s="17">
        <v>0</v>
      </c>
      <c r="K10" s="18">
        <v>0</v>
      </c>
      <c r="L10" s="19">
        <f t="shared" si="1"/>
        <v>95.166666666666671</v>
      </c>
      <c r="M10" s="28"/>
      <c r="N10" s="30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15">
        <v>10</v>
      </c>
      <c r="B11" s="21" t="s">
        <v>50</v>
      </c>
      <c r="C11" s="15" t="s">
        <v>41</v>
      </c>
      <c r="D11" s="15" t="s">
        <v>39</v>
      </c>
      <c r="E11" s="15" t="s">
        <v>51</v>
      </c>
      <c r="F11" s="17">
        <v>500</v>
      </c>
      <c r="G11" s="16">
        <v>6000</v>
      </c>
      <c r="H11" s="26">
        <f t="shared" si="2"/>
        <v>41.666666666666664</v>
      </c>
      <c r="I11" s="17">
        <f t="shared" si="0"/>
        <v>38.333333333333336</v>
      </c>
      <c r="J11" s="17">
        <v>0</v>
      </c>
      <c r="K11" s="18">
        <v>0</v>
      </c>
      <c r="L11" s="19">
        <f t="shared" si="1"/>
        <v>80</v>
      </c>
      <c r="M11" s="28"/>
      <c r="N11" s="30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 x14ac:dyDescent="0.25">
      <c r="A12" s="20">
        <v>11</v>
      </c>
      <c r="B12" s="15" t="s">
        <v>52</v>
      </c>
      <c r="C12" s="15" t="s">
        <v>41</v>
      </c>
      <c r="D12" s="15" t="s">
        <v>39</v>
      </c>
      <c r="E12" s="15" t="s">
        <v>53</v>
      </c>
      <c r="F12" s="16">
        <v>1500</v>
      </c>
      <c r="G12" s="16">
        <f>(F12*12)</f>
        <v>18000</v>
      </c>
      <c r="H12" s="26">
        <f t="shared" si="2"/>
        <v>125</v>
      </c>
      <c r="I12" s="17">
        <f t="shared" si="0"/>
        <v>38.333333333333336</v>
      </c>
      <c r="J12" s="17">
        <v>0</v>
      </c>
      <c r="K12" s="18">
        <v>0</v>
      </c>
      <c r="L12" s="19">
        <f t="shared" si="1"/>
        <v>163.33333333333334</v>
      </c>
      <c r="M12" s="28"/>
      <c r="N12" s="30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25">
      <c r="A13" s="15">
        <v>12</v>
      </c>
      <c r="B13" s="21" t="s">
        <v>50</v>
      </c>
      <c r="C13" s="15" t="s">
        <v>41</v>
      </c>
      <c r="D13" s="15" t="s">
        <v>39</v>
      </c>
      <c r="E13" s="15" t="s">
        <v>51</v>
      </c>
      <c r="F13" s="17">
        <v>500</v>
      </c>
      <c r="G13" s="16">
        <f>(F13*12)</f>
        <v>6000</v>
      </c>
      <c r="H13" s="26">
        <f t="shared" si="2"/>
        <v>41.666666666666664</v>
      </c>
      <c r="I13" s="17">
        <f t="shared" si="0"/>
        <v>38.333333333333336</v>
      </c>
      <c r="J13" s="17">
        <v>0</v>
      </c>
      <c r="K13" s="18">
        <v>0</v>
      </c>
      <c r="L13" s="19">
        <f t="shared" si="1"/>
        <v>80</v>
      </c>
      <c r="M13" s="28"/>
      <c r="N13" s="30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15">
        <v>13</v>
      </c>
      <c r="B14" s="21" t="s">
        <v>61</v>
      </c>
      <c r="C14" s="15" t="s">
        <v>41</v>
      </c>
      <c r="D14" s="35" t="s">
        <v>39</v>
      </c>
      <c r="E14" s="35" t="s">
        <v>44</v>
      </c>
      <c r="F14" s="17">
        <v>1200</v>
      </c>
      <c r="G14" s="16">
        <f>(1200*12)</f>
        <v>14400</v>
      </c>
      <c r="H14" s="26">
        <f t="shared" si="2"/>
        <v>100</v>
      </c>
      <c r="I14" s="17">
        <f t="shared" si="0"/>
        <v>38.333333333333336</v>
      </c>
      <c r="J14" s="17" t="s">
        <v>64</v>
      </c>
      <c r="K14" s="18">
        <v>0</v>
      </c>
      <c r="L14" s="19">
        <f>(H14+I14)</f>
        <v>138.33333333333334</v>
      </c>
      <c r="M14" s="28"/>
      <c r="N14" s="30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15">
        <v>14</v>
      </c>
      <c r="B15" s="21" t="s">
        <v>63</v>
      </c>
      <c r="C15" s="15" t="s">
        <v>41</v>
      </c>
      <c r="D15" s="35" t="s">
        <v>39</v>
      </c>
      <c r="E15" s="35" t="s">
        <v>47</v>
      </c>
      <c r="F15" s="17">
        <v>900</v>
      </c>
      <c r="G15" s="16">
        <f>(F15*12)</f>
        <v>10800</v>
      </c>
      <c r="H15" s="26">
        <f t="shared" ref="H15" si="3">(F15/12*2)</f>
        <v>150</v>
      </c>
      <c r="I15" s="17">
        <f t="shared" ref="I15" si="4">(460/12*2)</f>
        <v>76.666666666666671</v>
      </c>
      <c r="J15" s="17" t="s">
        <v>64</v>
      </c>
      <c r="K15" s="18">
        <v>0</v>
      </c>
      <c r="L15" s="19">
        <f>(H15+I15)</f>
        <v>226.66666666666669</v>
      </c>
      <c r="M15" s="28"/>
      <c r="N15" s="30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36" t="s">
        <v>54</v>
      </c>
      <c r="B16" s="37"/>
      <c r="C16" s="37"/>
      <c r="D16" s="22"/>
      <c r="E16" s="22"/>
      <c r="F16" s="23">
        <f>(F13+F12+F11+F10+F9+F8+F7+F6+F5+F4+F3+F2)</f>
        <v>14319</v>
      </c>
      <c r="G16" s="23">
        <f>(G13+G12+G11+G10+G9+G8+G7+G6+G5+G4+G3+G2)</f>
        <v>179028</v>
      </c>
      <c r="H16" s="38">
        <f>SUM(H2:H14)</f>
        <v>1293.2500000000002</v>
      </c>
      <c r="I16" s="23">
        <f>SUM(I2:I14)</f>
        <v>498.33333333333326</v>
      </c>
      <c r="J16" s="24">
        <f>(J13+J12+J11+J10+J9+J8+J7+J6+J5+J4+J3+J2)</f>
        <v>0</v>
      </c>
      <c r="K16" s="25">
        <v>0</v>
      </c>
      <c r="L16" s="32">
        <f>SUM(L2:L14)</f>
        <v>1791.5833333333333</v>
      </c>
      <c r="M16" s="31"/>
      <c r="N16" s="30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8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</sheetData>
  <mergeCells count="1">
    <mergeCell ref="A16:C1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A9" sqref="A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12</v>
      </c>
      <c r="B1" s="33">
        <v>45382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15</v>
      </c>
      <c r="B3" s="2" t="s">
        <v>58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16</v>
      </c>
      <c r="B4" s="2" t="s">
        <v>59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17</v>
      </c>
      <c r="B5" s="34" t="s">
        <v>60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18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21</v>
      </c>
      <c r="B1" s="11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ingcl</cp:lastModifiedBy>
  <dcterms:created xsi:type="dcterms:W3CDTF">2011-04-19T14:26:13Z</dcterms:created>
  <dcterms:modified xsi:type="dcterms:W3CDTF">2024-05-15T23:31:11Z</dcterms:modified>
</cp:coreProperties>
</file>